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fepgvinfo-my.sharepoint.com/personal/marie_pellerin_comite-epgv_fr/Documents/Bureau/Accompagnement clubs/AAP - Subventions/PSF/Documents d'aide/"/>
    </mc:Choice>
  </mc:AlternateContent>
  <xr:revisionPtr revIDLastSave="55" documentId="13_ncr:1_{F7390200-E70B-41FC-B153-1100BE275ECF}" xr6:coauthVersionLast="47" xr6:coauthVersionMax="47" xr10:uidLastSave="{397622B8-B9AB-4CA9-BE97-421B7DFBF9BF}"/>
  <bookViews>
    <workbookView xWindow="-120" yWindow="-120" windowWidth="29040" windowHeight="15720" xr2:uid="{00000000-000D-0000-FFFF-FFFF00000000}"/>
  </bookViews>
  <sheets>
    <sheet name="EXEMPLE" sheetId="1" r:id="rId1"/>
    <sheet name="Feuil1" sheetId="4" r:id="rId2"/>
  </sheets>
  <externalReferences>
    <externalReference r:id="rId3"/>
  </externalReferences>
  <definedNames>
    <definedName name="_xlnm.Print_Area" localSheetId="0">EXEMPLE!$B$1:$K$70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E34" i="1"/>
  <c r="E45" i="1"/>
  <c r="E40" i="1" l="1"/>
  <c r="E49" i="1" l="1"/>
  <c r="K62" i="1" l="1"/>
  <c r="K63" i="1"/>
  <c r="K64" i="1"/>
  <c r="K65" i="1"/>
  <c r="J65" i="1"/>
  <c r="J64" i="1"/>
  <c r="J62" i="1"/>
  <c r="J49" i="1"/>
  <c r="K49" i="1"/>
  <c r="J18" i="1"/>
  <c r="K42" i="1"/>
  <c r="K18" i="1"/>
  <c r="E42" i="1"/>
  <c r="E36" i="1"/>
  <c r="E31" i="1"/>
  <c r="E18" i="1"/>
  <c r="E10" i="1"/>
  <c r="K4" i="1"/>
  <c r="J4" i="1"/>
  <c r="I4" i="1"/>
  <c r="F18" i="1"/>
  <c r="J60" i="1" l="1"/>
  <c r="L60" i="1" s="1"/>
  <c r="E60" i="1"/>
  <c r="K60" i="1"/>
  <c r="F49" i="1"/>
  <c r="F42" i="1"/>
  <c r="F31" i="1"/>
  <c r="F36" i="1"/>
  <c r="F10" i="1"/>
  <c r="E66" i="1" l="1"/>
  <c r="J66" i="1"/>
  <c r="F60" i="1"/>
  <c r="K66" i="1"/>
  <c r="F66" i="1" l="1"/>
</calcChain>
</file>

<file path=xl/sharedStrings.xml><?xml version="1.0" encoding="utf-8"?>
<sst xmlns="http://schemas.openxmlformats.org/spreadsheetml/2006/main" count="137" uniqueCount="133">
  <si>
    <t>CERFA 15059*02</t>
  </si>
  <si>
    <t>N° cpte</t>
  </si>
  <si>
    <t>DEPENSES (CHARGES)</t>
  </si>
  <si>
    <t>Exemples</t>
  </si>
  <si>
    <t>Prévision</t>
  </si>
  <si>
    <t>Réalisation</t>
  </si>
  <si>
    <t>RECETTES (PRODUITS)</t>
  </si>
  <si>
    <t>Achats</t>
  </si>
  <si>
    <t xml:space="preserve">Ventes et prestations de services </t>
  </si>
  <si>
    <t>Achat petit matériel pour cours</t>
  </si>
  <si>
    <t>achats au prix unitaire inférieur à 500€ HT</t>
  </si>
  <si>
    <t>Recettes ventes de repas</t>
  </si>
  <si>
    <t>repas fin de saison,…</t>
  </si>
  <si>
    <t>Achats fournitures de bureau</t>
  </si>
  <si>
    <t>Autres recettes animations</t>
  </si>
  <si>
    <t>stages découverte, loto, …</t>
  </si>
  <si>
    <t>Achat fournitures pour animations</t>
  </si>
  <si>
    <t>Achats autres fournitures</t>
  </si>
  <si>
    <t>Recettes reventes petit matériel</t>
  </si>
  <si>
    <t>Total Achats</t>
  </si>
  <si>
    <t>Prestations facturées</t>
  </si>
  <si>
    <t>refact.mises à disposition salariés</t>
  </si>
  <si>
    <t>Services extérieurs</t>
  </si>
  <si>
    <t>autres refacturations (partage coûts médecine travail, …)</t>
  </si>
  <si>
    <t>Locations</t>
  </si>
  <si>
    <t>salles, bassin nautique, matériel, hébergement site internet, …</t>
  </si>
  <si>
    <t>Entretien &amp; réparations</t>
  </si>
  <si>
    <t>dont contrats d'entretien</t>
  </si>
  <si>
    <t>Assurances</t>
  </si>
  <si>
    <t>RC, …</t>
  </si>
  <si>
    <t>Documentation</t>
  </si>
  <si>
    <t>revues, livres techniques, abonnements</t>
  </si>
  <si>
    <t>Divers services extérieurs</t>
  </si>
  <si>
    <t>frais de colloques, conférences, …</t>
  </si>
  <si>
    <t>Sous-total services extérieurs</t>
  </si>
  <si>
    <t>Sous-total Ventes &amp; prestations</t>
  </si>
  <si>
    <t>Autres services extérieurs</t>
  </si>
  <si>
    <t xml:space="preserve">Subventions d'exploitation </t>
  </si>
  <si>
    <t>622xxx</t>
  </si>
  <si>
    <t>Rémunérations d'intermédiaires et Honoraires</t>
  </si>
  <si>
    <t>animateurs non salariés, comptable, avocat, …</t>
  </si>
  <si>
    <t>Etat (préciser les ministères sollicités)</t>
  </si>
  <si>
    <t>DRAC, …</t>
  </si>
  <si>
    <t>6236xx</t>
  </si>
  <si>
    <t>Publicité, publication</t>
  </si>
  <si>
    <t>impressions : fiches inscription, flyers, …</t>
  </si>
  <si>
    <t>625xxx</t>
  </si>
  <si>
    <t>Frais de déplacements</t>
  </si>
  <si>
    <t>frais réels (pas de carburant) OU indemnités kilométr.au barème fiscal, pour les élu(e)s et les animateurs</t>
  </si>
  <si>
    <t>627-628</t>
  </si>
  <si>
    <t xml:space="preserve">Services bancaires et autres </t>
  </si>
  <si>
    <t>frais tenue de compte, cadeaux (*), dons, étrennes, pourboires, frais de réceptions, frais postaux, frais de téléphone et d'abonnt internet, cotisations professionnelles : adhésions FFEPGV, maisons de quartier, …)</t>
  </si>
  <si>
    <t>Région</t>
  </si>
  <si>
    <t>Nouvelle Aquitaine</t>
  </si>
  <si>
    <t>Département de la Gironde</t>
  </si>
  <si>
    <t>Intercommunalités</t>
  </si>
  <si>
    <t>EPCI : communautés de communes, urbaine, d'agglomération</t>
  </si>
  <si>
    <t>Commune</t>
  </si>
  <si>
    <t>Organismes sociaux (à détailler)</t>
  </si>
  <si>
    <t xml:space="preserve"> Sous-total autres services extérieurs</t>
  </si>
  <si>
    <t>Impôts et taxes</t>
  </si>
  <si>
    <t>Fonds européens (FSE, FEADER, FEDER, FEAMP, …)</t>
  </si>
  <si>
    <t>Impôts &amp; Taxes sur rémunérations</t>
  </si>
  <si>
    <t>Particip. obligatoire formation profess. Continue = 0,55% + (1,12%*1,20) salires bruts</t>
  </si>
  <si>
    <t>Agence de services et de paiement (ex-CNASEA-emplois aidés)</t>
  </si>
  <si>
    <t>Autres Impôts &amp; Taxes</t>
  </si>
  <si>
    <t>Autres établissements publics</t>
  </si>
  <si>
    <t xml:space="preserve"> Sous-total Impôts &amp; Taxes</t>
  </si>
  <si>
    <t>Charges de personnel</t>
  </si>
  <si>
    <t>Aides privées</t>
  </si>
  <si>
    <r>
      <t xml:space="preserve">Dons, mécénat, </t>
    </r>
    <r>
      <rPr>
        <b/>
        <i/>
        <u/>
        <sz val="10"/>
        <color theme="1"/>
        <rFont val="Arial"/>
        <family val="2"/>
      </rPr>
      <t>fédération sportive, fonds propres</t>
    </r>
    <r>
      <rPr>
        <i/>
        <sz val="10"/>
        <color theme="1"/>
        <rFont val="Arial"/>
        <family val="2"/>
      </rPr>
      <t>, …)</t>
    </r>
  </si>
  <si>
    <t>Rémunérations</t>
  </si>
  <si>
    <t>salaires bruts OU salaires nets payés</t>
  </si>
  <si>
    <t>Charges sociales</t>
  </si>
  <si>
    <t>charges patronales OU ch.totales payées</t>
  </si>
  <si>
    <t>Autres charges de personnel</t>
  </si>
  <si>
    <t>dont cotisation médecine du travail, frais de pharmacie, …</t>
  </si>
  <si>
    <t xml:space="preserve"> Sous-total Charges de Personnel </t>
  </si>
  <si>
    <t>Sous-total Subventions</t>
  </si>
  <si>
    <t>Autres charges de gestion courante (65)</t>
  </si>
  <si>
    <t>Autres produits de gestion courante</t>
  </si>
  <si>
    <t>Licences achetées FFEPGV (CODEP)</t>
  </si>
  <si>
    <t>même montant en charges et produits</t>
  </si>
  <si>
    <t>Licences encaissées (adhérents)</t>
  </si>
  <si>
    <t>Licences animateurs</t>
  </si>
  <si>
    <r>
      <t>Cotisations des adhérents (</t>
    </r>
    <r>
      <rPr>
        <b/>
        <sz val="10"/>
        <color rgb="FFFF0000"/>
        <rFont val="Arial"/>
        <family val="2"/>
      </rPr>
      <t>HORS licences)</t>
    </r>
  </si>
  <si>
    <t>Frais formations animateurs</t>
  </si>
  <si>
    <t>partie non prise en charge par AFDAS</t>
  </si>
  <si>
    <t>Dons manuels ou legs</t>
  </si>
  <si>
    <t>Autres charges de gestion courante</t>
  </si>
  <si>
    <t>SACEM, écarts de règlement, …</t>
  </si>
  <si>
    <t xml:space="preserve"> Sous-total Ch. div. gestion courante</t>
  </si>
  <si>
    <t>Sous-total Prod. div. de gest.courante</t>
  </si>
  <si>
    <t>Charges financières</t>
  </si>
  <si>
    <t>intérêts d'emprunts</t>
  </si>
  <si>
    <t>Produits financiers</t>
  </si>
  <si>
    <t>intérêts épargne (livret A, …)</t>
  </si>
  <si>
    <t>Charges Exceptionnelles</t>
  </si>
  <si>
    <t>régul.exercices antérieurs</t>
  </si>
  <si>
    <t>Produits exceptionnels</t>
  </si>
  <si>
    <t>régul.s/exercices antérieurs</t>
  </si>
  <si>
    <t>Dotations de l'exercice aux amortissements &amp; provisions</t>
  </si>
  <si>
    <t>s/matériel inscrit au registre des immobilisations et PU &gt; 500 € HT +prov.justifiée pour charges à venir</t>
  </si>
  <si>
    <t>Reprises de l'exercice sur amortissements &amp; provisions &amp; reports de ressources non utilisées d'opérations antérieures</t>
  </si>
  <si>
    <t>reprise dotations années précédentes, utilisation de fonds dédiés sur subventions d'exploitation ou d'investissements</t>
  </si>
  <si>
    <t>CHARGES INDIRECTES AFFECTEES à l'ACTION</t>
  </si>
  <si>
    <t>RESSOURCES PROPRES AFFECTEES à l'ACTION</t>
  </si>
  <si>
    <t>Charges fixes de fonctionnement</t>
  </si>
  <si>
    <t>Frais financiers</t>
  </si>
  <si>
    <t>Autres charges</t>
  </si>
  <si>
    <t>TOTAL DEPENSES (CHARGES)</t>
  </si>
  <si>
    <t>TOTAL RECETTES (PRODUITS)</t>
  </si>
  <si>
    <t>Emplois des contributions volontaires en nature (86)</t>
  </si>
  <si>
    <t>Contributions volontaires en nature (87)</t>
  </si>
  <si>
    <t>Secours en nature</t>
  </si>
  <si>
    <t>Bénévolat (**)</t>
  </si>
  <si>
    <t>temps passé (voir ci-dessous)</t>
  </si>
  <si>
    <t>Mise à disposition gratuite de biens (***)</t>
  </si>
  <si>
    <t>mises à disposition de salles</t>
  </si>
  <si>
    <t>Prestations en nature (***)</t>
  </si>
  <si>
    <t>Prestations</t>
  </si>
  <si>
    <t>Autres prestations</t>
  </si>
  <si>
    <t>Personnel bénévole (**)</t>
  </si>
  <si>
    <t>Dons en nature</t>
  </si>
  <si>
    <t>TOTAL GENERAL</t>
  </si>
  <si>
    <t>(*)   Cadeaux : voir règles en annexe</t>
  </si>
  <si>
    <t>(**)  Bénévolat : chiffré à X € par heure (SMC ?) + charges patronales 33,9%</t>
  </si>
  <si>
    <t>(***) Mise à disposition gratuite de biens : Chiffré à X € (30-35 € ?) par heure de mise à disposition pours cours en salle/stages/AG ... (ex : pour 10h de cours hebdo en salle, le coût sera de 300-350 € par semaine)</t>
  </si>
  <si>
    <t>Fond propre</t>
  </si>
  <si>
    <t>Club …</t>
  </si>
  <si>
    <t>Budget ….</t>
  </si>
  <si>
    <t>PSF</t>
  </si>
  <si>
    <t>FDVA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</si>
</sst>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FF"/>
      <name val="Arial"/>
      <family val="2"/>
    </font>
    <font>
      <b/>
      <i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2"/>
      <color rgb="FF006600"/>
      <name val="Arial"/>
      <family val="2"/>
    </font>
    <font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2" fillId="3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6" borderId="2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6" borderId="2" xfId="0" applyFont="1" applyFill="1" applyBorder="1" applyAlignment="1">
      <alignment horizontal="right" vertical="center"/>
    </xf>
    <xf numFmtId="0" fontId="2" fillId="7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2" fillId="6" borderId="2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vertical="center"/>
    </xf>
    <xf numFmtId="0" fontId="2" fillId="7" borderId="2" xfId="0" applyFont="1" applyFill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44" fontId="6" fillId="4" borderId="2" xfId="1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5" borderId="4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vertical="center" wrapText="1"/>
    </xf>
    <xf numFmtId="0" fontId="6" fillId="6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2" fillId="7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164" fontId="3" fillId="0" borderId="0" xfId="0" applyNumberFormat="1" applyFont="1" applyAlignment="1">
      <alignment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/>
    </xf>
    <xf numFmtId="164" fontId="2" fillId="3" borderId="2" xfId="1" applyNumberFormat="1" applyFont="1" applyFill="1" applyBorder="1" applyAlignment="1">
      <alignment vertical="center"/>
    </xf>
    <xf numFmtId="0" fontId="3" fillId="4" borderId="2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9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left" vertical="center"/>
    </xf>
    <xf numFmtId="164" fontId="2" fillId="2" borderId="12" xfId="0" applyNumberFormat="1" applyFont="1" applyFill="1" applyBorder="1" applyAlignment="1">
      <alignment horizontal="center" vertical="center"/>
    </xf>
    <xf numFmtId="164" fontId="2" fillId="0" borderId="13" xfId="0" applyNumberFormat="1" applyFont="1" applyBorder="1" applyAlignment="1">
      <alignment vertical="center"/>
    </xf>
    <xf numFmtId="164" fontId="3" fillId="0" borderId="13" xfId="0" applyNumberFormat="1" applyFont="1" applyBorder="1" applyAlignment="1">
      <alignment vertical="center"/>
    </xf>
    <xf numFmtId="164" fontId="2" fillId="6" borderId="13" xfId="0" applyNumberFormat="1" applyFont="1" applyFill="1" applyBorder="1" applyAlignment="1">
      <alignment vertical="center"/>
    </xf>
    <xf numFmtId="164" fontId="2" fillId="0" borderId="13" xfId="1" applyNumberFormat="1" applyFont="1" applyFill="1" applyBorder="1" applyAlignment="1">
      <alignment vertical="center"/>
    </xf>
    <xf numFmtId="164" fontId="8" fillId="5" borderId="16" xfId="1" applyNumberFormat="1" applyFont="1" applyFill="1" applyBorder="1" applyAlignment="1">
      <alignment vertical="center"/>
    </xf>
    <xf numFmtId="164" fontId="2" fillId="2" borderId="13" xfId="1" applyNumberFormat="1" applyFont="1" applyFill="1" applyBorder="1" applyAlignment="1">
      <alignment vertical="center"/>
    </xf>
    <xf numFmtId="164" fontId="2" fillId="4" borderId="13" xfId="1" applyNumberFormat="1" applyFont="1" applyFill="1" applyBorder="1" applyAlignment="1">
      <alignment vertical="center"/>
    </xf>
    <xf numFmtId="164" fontId="7" fillId="5" borderId="13" xfId="1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6" borderId="2" xfId="0" applyNumberFormat="1" applyFont="1" applyFill="1" applyBorder="1" applyAlignment="1">
      <alignment vertical="center"/>
    </xf>
    <xf numFmtId="164" fontId="3" fillId="0" borderId="2" xfId="0" applyNumberFormat="1" applyFont="1" applyBorder="1" applyAlignment="1">
      <alignment vertical="center" wrapText="1"/>
    </xf>
    <xf numFmtId="164" fontId="3" fillId="4" borderId="2" xfId="0" applyNumberFormat="1" applyFont="1" applyFill="1" applyBorder="1" applyAlignment="1">
      <alignment vertical="center"/>
    </xf>
    <xf numFmtId="164" fontId="3" fillId="4" borderId="2" xfId="0" applyNumberFormat="1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2" fillId="6" borderId="2" xfId="0" applyNumberFormat="1" applyFont="1" applyFill="1" applyBorder="1" applyAlignment="1">
      <alignment vertical="center" wrapText="1"/>
    </xf>
    <xf numFmtId="164" fontId="8" fillId="5" borderId="4" xfId="1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/>
    </xf>
    <xf numFmtId="164" fontId="3" fillId="0" borderId="2" xfId="0" applyNumberFormat="1" applyFont="1" applyBorder="1" applyAlignment="1">
      <alignment horizontal="left" vertical="center"/>
    </xf>
    <xf numFmtId="164" fontId="7" fillId="5" borderId="2" xfId="1" applyNumberFormat="1" applyFont="1" applyFill="1" applyBorder="1" applyAlignment="1">
      <alignment vertical="center"/>
    </xf>
    <xf numFmtId="164" fontId="2" fillId="7" borderId="2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 vertical="center"/>
    </xf>
    <xf numFmtId="164" fontId="3" fillId="4" borderId="2" xfId="1" applyNumberFormat="1" applyFont="1" applyFill="1" applyBorder="1" applyAlignment="1">
      <alignment vertical="center"/>
    </xf>
    <xf numFmtId="164" fontId="12" fillId="5" borderId="4" xfId="1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9" fontId="3" fillId="0" borderId="0" xfId="0" applyNumberFormat="1" applyFont="1" applyAlignment="1">
      <alignment vertical="center"/>
    </xf>
    <xf numFmtId="9" fontId="3" fillId="0" borderId="0" xfId="2" applyFont="1" applyAlignment="1">
      <alignment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7" fillId="5" borderId="5" xfId="0" applyFont="1" applyFill="1" applyBorder="1" applyAlignment="1">
      <alignment horizontal="right" vertical="center"/>
    </xf>
    <xf numFmtId="0" fontId="7" fillId="5" borderId="6" xfId="0" applyFont="1" applyFill="1" applyBorder="1" applyAlignment="1">
      <alignment horizontal="right" vertical="center"/>
    </xf>
    <xf numFmtId="0" fontId="7" fillId="5" borderId="11" xfId="0" applyFont="1" applyFill="1" applyBorder="1" applyAlignment="1">
      <alignment horizontal="right" vertical="center"/>
    </xf>
    <xf numFmtId="164" fontId="3" fillId="0" borderId="12" xfId="0" applyNumberFormat="1" applyFont="1" applyBorder="1" applyAlignment="1">
      <alignment horizontal="right" vertical="center"/>
    </xf>
    <xf numFmtId="164" fontId="3" fillId="0" borderId="14" xfId="0" applyNumberFormat="1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44" fontId="6" fillId="0" borderId="1" xfId="0" applyNumberFormat="1" applyFont="1" applyBorder="1" applyAlignment="1">
      <alignment horizontal="left" vertical="center" wrapText="1"/>
    </xf>
    <xf numFmtId="44" fontId="6" fillId="0" borderId="3" xfId="0" applyNumberFormat="1" applyFont="1" applyBorder="1" applyAlignment="1">
      <alignment horizontal="left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right" vertical="center"/>
    </xf>
    <xf numFmtId="164" fontId="3" fillId="0" borderId="18" xfId="0" applyNumberFormat="1" applyFont="1" applyBorder="1" applyAlignment="1">
      <alignment horizontal="right" vertical="center"/>
    </xf>
    <xf numFmtId="164" fontId="3" fillId="0" borderId="19" xfId="0" applyNumberFormat="1" applyFont="1" applyBorder="1" applyAlignment="1">
      <alignment horizontal="right"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9" defaultPivotStyle="PivotStyleLight16"/>
  <colors>
    <mruColors>
      <color rgb="FF006600"/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ffepgvinfo-my.sharepoint.com/personal/laura_boisrond_comite-epgv_fr/Documents/Subvention/2022-2023/PSF%202023/Accompagnement%20club/LE%20TEICH/Budget%20projets%20PSF%202023%20-%20Le%20Teich.xlsx" TargetMode="External"/><Relationship Id="rId2" Type="http://schemas.microsoft.com/office/2019/04/relationships/externalLinkLongPath" Target="Accompagnement%20club/LE%20TEICH/Budget%20projets%20PSF%202023%20-%20Le%20Teich.xlsx?B621E495" TargetMode="External"/><Relationship Id="rId1" Type="http://schemas.openxmlformats.org/officeDocument/2006/relationships/externalLinkPath" Target="file:///\\B621E495\Budget%20projets%20PSF%202023%20-%20Le%20Tei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COURS DU SOIR"/>
      <sheetName val="SENIOR"/>
      <sheetName val="MARCHE NORDIQUE"/>
    </sheetNames>
    <sheetDataSet>
      <sheetData sheetId="0" refreshError="1">
        <row r="34">
          <cell r="E34"/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79"/>
  <sheetViews>
    <sheetView tabSelected="1" zoomScale="101" zoomScaleNormal="101" zoomScalePageLayoutView="80" workbookViewId="0">
      <selection activeCell="I23" sqref="I23"/>
    </sheetView>
  </sheetViews>
  <sheetFormatPr baseColWidth="10" defaultColWidth="11.42578125" defaultRowHeight="12.75" x14ac:dyDescent="0.25"/>
  <cols>
    <col min="1" max="1" width="2.85546875" style="6" customWidth="1"/>
    <col min="2" max="2" width="8.140625" style="6" customWidth="1"/>
    <col min="3" max="3" width="33.5703125" style="6" customWidth="1"/>
    <col min="4" max="4" width="32.28515625" style="42" customWidth="1"/>
    <col min="5" max="5" width="20.28515625" style="52" customWidth="1"/>
    <col min="6" max="6" width="18.140625" style="52" customWidth="1"/>
    <col min="7" max="7" width="11.5703125" style="6" customWidth="1"/>
    <col min="8" max="8" width="36.5703125" style="6" customWidth="1"/>
    <col min="9" max="9" width="32.28515625" style="42" customWidth="1"/>
    <col min="10" max="10" width="18.28515625" style="6" customWidth="1"/>
    <col min="11" max="11" width="16.140625" style="52" customWidth="1"/>
    <col min="12" max="12" width="18.5703125" style="6" customWidth="1"/>
    <col min="13" max="16384" width="11.42578125" style="6"/>
  </cols>
  <sheetData>
    <row r="1" spans="2:11" ht="12.6" customHeight="1" x14ac:dyDescent="0.25">
      <c r="B1" s="25" t="s">
        <v>129</v>
      </c>
      <c r="C1" s="5"/>
      <c r="D1" s="34"/>
      <c r="E1" s="67"/>
      <c r="I1" s="99" t="s">
        <v>0</v>
      </c>
    </row>
    <row r="2" spans="2:11" ht="20.25" x14ac:dyDescent="0.25">
      <c r="B2" s="110" t="s">
        <v>130</v>
      </c>
      <c r="C2" s="110"/>
      <c r="D2" s="110"/>
      <c r="E2" s="110"/>
      <c r="F2" s="110"/>
      <c r="G2" s="110"/>
      <c r="H2" s="110"/>
      <c r="I2" s="110"/>
      <c r="J2" s="110"/>
      <c r="K2" s="110"/>
    </row>
    <row r="3" spans="2:11" ht="7.15" customHeight="1" x14ac:dyDescent="0.25"/>
    <row r="4" spans="2:11" x14ac:dyDescent="0.25">
      <c r="B4" s="7" t="s">
        <v>1</v>
      </c>
      <c r="C4" s="13" t="s">
        <v>2</v>
      </c>
      <c r="D4" s="35" t="s">
        <v>3</v>
      </c>
      <c r="E4" s="79" t="s">
        <v>4</v>
      </c>
      <c r="F4" s="70" t="s">
        <v>5</v>
      </c>
      <c r="G4" s="8" t="s">
        <v>1</v>
      </c>
      <c r="H4" s="33" t="s">
        <v>6</v>
      </c>
      <c r="I4" s="65" t="str">
        <f>D4</f>
        <v>Exemples</v>
      </c>
      <c r="J4" s="66" t="str">
        <f>E4</f>
        <v>Prévision</v>
      </c>
      <c r="K4" s="53" t="str">
        <f>F4</f>
        <v>Réalisation</v>
      </c>
    </row>
    <row r="5" spans="2:11" x14ac:dyDescent="0.25">
      <c r="B5" s="9">
        <v>60</v>
      </c>
      <c r="C5" s="7" t="s">
        <v>7</v>
      </c>
      <c r="D5" s="36"/>
      <c r="E5" s="54"/>
      <c r="F5" s="71"/>
      <c r="G5" s="8">
        <v>70</v>
      </c>
      <c r="H5" s="21" t="s">
        <v>8</v>
      </c>
      <c r="I5" s="36"/>
      <c r="J5" s="10"/>
      <c r="K5" s="54"/>
    </row>
    <row r="6" spans="2:11" x14ac:dyDescent="0.25">
      <c r="B6" s="4">
        <v>606300</v>
      </c>
      <c r="C6" s="2" t="s">
        <v>9</v>
      </c>
      <c r="D6" s="107" t="s">
        <v>10</v>
      </c>
      <c r="E6" s="121"/>
      <c r="F6" s="114"/>
      <c r="G6" s="48">
        <v>706100</v>
      </c>
      <c r="H6" s="2" t="s">
        <v>11</v>
      </c>
      <c r="I6" s="3" t="s">
        <v>12</v>
      </c>
      <c r="J6" s="2"/>
      <c r="K6" s="55"/>
    </row>
    <row r="7" spans="2:11" x14ac:dyDescent="0.25">
      <c r="B7" s="4">
        <v>606400</v>
      </c>
      <c r="C7" s="2" t="s">
        <v>13</v>
      </c>
      <c r="D7" s="108"/>
      <c r="E7" s="122"/>
      <c r="F7" s="115"/>
      <c r="G7" s="48">
        <v>706200</v>
      </c>
      <c r="H7" s="2" t="s">
        <v>14</v>
      </c>
      <c r="I7" s="3" t="s">
        <v>15</v>
      </c>
      <c r="J7" s="2"/>
      <c r="K7" s="55"/>
    </row>
    <row r="8" spans="2:11" x14ac:dyDescent="0.25">
      <c r="B8" s="4">
        <v>606500</v>
      </c>
      <c r="C8" s="2" t="s">
        <v>16</v>
      </c>
      <c r="D8" s="108"/>
      <c r="E8" s="122"/>
      <c r="F8" s="116"/>
      <c r="G8" s="48"/>
      <c r="H8" s="2"/>
      <c r="I8" s="3"/>
      <c r="J8" s="2"/>
      <c r="K8" s="55"/>
    </row>
    <row r="9" spans="2:11" x14ac:dyDescent="0.25">
      <c r="B9" s="4">
        <v>606800</v>
      </c>
      <c r="C9" s="2" t="s">
        <v>17</v>
      </c>
      <c r="D9" s="109"/>
      <c r="E9" s="56"/>
      <c r="F9" s="72"/>
      <c r="G9" s="48">
        <v>707000</v>
      </c>
      <c r="H9" s="2" t="s">
        <v>18</v>
      </c>
      <c r="I9" s="3"/>
      <c r="J9" s="2"/>
      <c r="K9" s="55"/>
    </row>
    <row r="10" spans="2:11" x14ac:dyDescent="0.25">
      <c r="B10" s="4"/>
      <c r="C10" s="11" t="s">
        <v>19</v>
      </c>
      <c r="D10" s="20"/>
      <c r="E10" s="80">
        <f>SUM(E6:E9)</f>
        <v>0</v>
      </c>
      <c r="F10" s="73">
        <f>SUM(F6:F9)</f>
        <v>0</v>
      </c>
      <c r="G10" s="48">
        <v>708400</v>
      </c>
      <c r="H10" s="2" t="s">
        <v>20</v>
      </c>
      <c r="I10" s="3" t="s">
        <v>21</v>
      </c>
      <c r="J10" s="2"/>
      <c r="K10" s="55"/>
    </row>
    <row r="11" spans="2:11" ht="7.15" customHeight="1" x14ac:dyDescent="0.25">
      <c r="B11" s="4"/>
      <c r="C11" s="18"/>
      <c r="D11" s="3"/>
      <c r="E11" s="54"/>
      <c r="F11" s="71"/>
      <c r="G11" s="48"/>
      <c r="H11" s="2"/>
      <c r="I11" s="101"/>
      <c r="J11" s="2"/>
      <c r="K11" s="55"/>
    </row>
    <row r="12" spans="2:11" x14ac:dyDescent="0.25">
      <c r="B12" s="9">
        <v>61</v>
      </c>
      <c r="C12" s="7" t="s">
        <v>22</v>
      </c>
      <c r="D12" s="36"/>
      <c r="E12" s="54"/>
      <c r="F12" s="74"/>
      <c r="G12" s="49"/>
      <c r="H12" s="2"/>
      <c r="I12" s="107" t="s">
        <v>23</v>
      </c>
      <c r="J12" s="2"/>
      <c r="K12" s="55"/>
    </row>
    <row r="13" spans="2:11" ht="25.5" x14ac:dyDescent="0.25">
      <c r="B13" s="4">
        <v>613000</v>
      </c>
      <c r="C13" s="2" t="s">
        <v>24</v>
      </c>
      <c r="D13" s="46" t="s">
        <v>25</v>
      </c>
      <c r="E13" s="55"/>
      <c r="F13" s="72"/>
      <c r="G13" s="49"/>
      <c r="H13" s="2"/>
      <c r="I13" s="109"/>
      <c r="J13" s="2"/>
      <c r="K13" s="55"/>
    </row>
    <row r="14" spans="2:11" x14ac:dyDescent="0.25">
      <c r="B14" s="4">
        <v>615000</v>
      </c>
      <c r="C14" s="2" t="s">
        <v>26</v>
      </c>
      <c r="D14" s="3" t="s">
        <v>27</v>
      </c>
      <c r="E14" s="55"/>
      <c r="F14" s="72"/>
      <c r="G14" s="49"/>
      <c r="H14" s="2"/>
      <c r="I14" s="3"/>
      <c r="J14" s="2"/>
      <c r="K14" s="55"/>
    </row>
    <row r="15" spans="2:11" x14ac:dyDescent="0.25">
      <c r="B15" s="4">
        <v>616000</v>
      </c>
      <c r="C15" s="2" t="s">
        <v>28</v>
      </c>
      <c r="D15" s="3" t="s">
        <v>29</v>
      </c>
      <c r="E15" s="55"/>
      <c r="F15" s="72"/>
      <c r="G15" s="49"/>
      <c r="H15" s="2"/>
      <c r="I15" s="3"/>
      <c r="J15" s="2"/>
      <c r="K15" s="55"/>
    </row>
    <row r="16" spans="2:11" x14ac:dyDescent="0.25">
      <c r="B16" s="4">
        <v>618100</v>
      </c>
      <c r="C16" s="2" t="s">
        <v>30</v>
      </c>
      <c r="D16" s="3" t="s">
        <v>31</v>
      </c>
      <c r="E16" s="55"/>
      <c r="F16" s="72"/>
      <c r="G16" s="49"/>
      <c r="H16" s="2"/>
      <c r="I16" s="3"/>
      <c r="J16" s="2"/>
      <c r="K16" s="55"/>
    </row>
    <row r="17" spans="2:11" x14ac:dyDescent="0.25">
      <c r="B17" s="4"/>
      <c r="C17" s="17" t="s">
        <v>32</v>
      </c>
      <c r="D17" s="3" t="s">
        <v>33</v>
      </c>
      <c r="E17" s="55"/>
      <c r="F17" s="72"/>
      <c r="G17" s="49"/>
      <c r="H17" s="2"/>
      <c r="I17" s="3"/>
      <c r="J17" s="2"/>
      <c r="K17" s="55"/>
    </row>
    <row r="18" spans="2:11" x14ac:dyDescent="0.25">
      <c r="B18" s="4"/>
      <c r="C18" s="11" t="s">
        <v>34</v>
      </c>
      <c r="D18" s="20"/>
      <c r="E18" s="80">
        <f>SUM(E13:E17)</f>
        <v>0</v>
      </c>
      <c r="F18" s="73">
        <f>SUM(F13:F17)</f>
        <v>0</v>
      </c>
      <c r="G18" s="49"/>
      <c r="H18" s="12" t="s">
        <v>35</v>
      </c>
      <c r="I18" s="22"/>
      <c r="J18" s="91">
        <f>SUM(J6:J17)</f>
        <v>0</v>
      </c>
      <c r="K18" s="91">
        <f>SUM(K6:K17)</f>
        <v>0</v>
      </c>
    </row>
    <row r="19" spans="2:11" ht="6.6" customHeight="1" x14ac:dyDescent="0.25">
      <c r="B19" s="4"/>
      <c r="C19" s="18"/>
      <c r="D19" s="3"/>
      <c r="E19" s="54"/>
      <c r="F19" s="71"/>
      <c r="G19" s="49"/>
      <c r="H19" s="18"/>
      <c r="I19" s="3"/>
      <c r="J19" s="54"/>
      <c r="K19" s="54"/>
    </row>
    <row r="20" spans="2:11" x14ac:dyDescent="0.25">
      <c r="B20" s="13">
        <v>62</v>
      </c>
      <c r="C20" s="7" t="s">
        <v>36</v>
      </c>
      <c r="D20" s="36"/>
      <c r="E20" s="54"/>
      <c r="F20" s="74"/>
      <c r="G20" s="8">
        <v>74</v>
      </c>
      <c r="H20" s="21" t="s">
        <v>37</v>
      </c>
      <c r="I20" s="36"/>
      <c r="J20" s="10"/>
      <c r="K20" s="54"/>
    </row>
    <row r="21" spans="2:11" ht="25.5" x14ac:dyDescent="0.25">
      <c r="B21" s="14" t="s">
        <v>38</v>
      </c>
      <c r="C21" s="58" t="s">
        <v>39</v>
      </c>
      <c r="D21" s="44" t="s">
        <v>40</v>
      </c>
      <c r="E21" s="82"/>
      <c r="F21" s="72"/>
      <c r="G21" s="48">
        <v>741000</v>
      </c>
      <c r="H21" s="2" t="s">
        <v>41</v>
      </c>
      <c r="I21" s="3" t="s">
        <v>42</v>
      </c>
      <c r="J21" s="2"/>
      <c r="K21" s="55"/>
    </row>
    <row r="22" spans="2:11" ht="25.5" x14ac:dyDescent="0.25">
      <c r="B22" s="14" t="s">
        <v>43</v>
      </c>
      <c r="C22" s="15" t="s">
        <v>44</v>
      </c>
      <c r="D22" s="44" t="s">
        <v>45</v>
      </c>
      <c r="E22" s="82"/>
      <c r="F22" s="72"/>
      <c r="G22" s="48"/>
      <c r="H22" s="2" t="s">
        <v>131</v>
      </c>
      <c r="I22" s="3"/>
      <c r="J22" s="2"/>
      <c r="K22" s="55"/>
    </row>
    <row r="23" spans="2:11" ht="51" x14ac:dyDescent="0.25">
      <c r="B23" s="14" t="s">
        <v>46</v>
      </c>
      <c r="C23" s="15" t="s">
        <v>47</v>
      </c>
      <c r="D23" s="44" t="s">
        <v>48</v>
      </c>
      <c r="E23" s="83"/>
      <c r="F23" s="72"/>
      <c r="G23" s="48"/>
      <c r="H23" s="2" t="s">
        <v>132</v>
      </c>
      <c r="I23" s="3"/>
      <c r="J23" s="2"/>
      <c r="K23" s="55"/>
    </row>
    <row r="24" spans="2:11" ht="13.15" customHeight="1" x14ac:dyDescent="0.25">
      <c r="B24" s="14" t="s">
        <v>49</v>
      </c>
      <c r="C24" s="15" t="s">
        <v>50</v>
      </c>
      <c r="D24" s="117" t="s">
        <v>51</v>
      </c>
      <c r="E24" s="84"/>
      <c r="F24" s="125"/>
      <c r="G24" s="48">
        <v>744100</v>
      </c>
      <c r="H24" s="2" t="s">
        <v>52</v>
      </c>
      <c r="I24" s="3" t="s">
        <v>53</v>
      </c>
      <c r="J24" s="2"/>
      <c r="K24" s="55"/>
    </row>
    <row r="25" spans="2:11" x14ac:dyDescent="0.25">
      <c r="B25" s="16"/>
      <c r="C25" s="17"/>
      <c r="D25" s="118"/>
      <c r="E25" s="85"/>
      <c r="F25" s="126"/>
      <c r="G25" s="48">
        <v>744200</v>
      </c>
      <c r="H25" s="2" t="s">
        <v>54</v>
      </c>
      <c r="I25" s="3"/>
      <c r="J25" s="2"/>
      <c r="K25" s="55"/>
    </row>
    <row r="26" spans="2:11" x14ac:dyDescent="0.25">
      <c r="B26" s="2"/>
      <c r="C26" s="2"/>
      <c r="D26" s="118"/>
      <c r="E26" s="85"/>
      <c r="F26" s="126"/>
      <c r="G26" s="48">
        <v>744500</v>
      </c>
      <c r="H26" s="2" t="s">
        <v>55</v>
      </c>
      <c r="I26" s="107" t="s">
        <v>56</v>
      </c>
      <c r="J26" s="92"/>
      <c r="K26" s="55"/>
    </row>
    <row r="27" spans="2:11" x14ac:dyDescent="0.25">
      <c r="B27" s="14"/>
      <c r="C27" s="15"/>
      <c r="D27" s="118"/>
      <c r="E27" s="85"/>
      <c r="F27" s="126"/>
      <c r="G27" s="48"/>
      <c r="H27" s="2"/>
      <c r="I27" s="109"/>
      <c r="J27" s="93"/>
      <c r="K27" s="56"/>
    </row>
    <row r="28" spans="2:11" x14ac:dyDescent="0.25">
      <c r="B28" s="14"/>
      <c r="C28" s="15"/>
      <c r="D28" s="118"/>
      <c r="E28" s="85"/>
      <c r="F28" s="126"/>
      <c r="G28" s="48">
        <v>744300</v>
      </c>
      <c r="H28" s="2" t="s">
        <v>57</v>
      </c>
      <c r="I28" s="3"/>
      <c r="J28" s="2"/>
      <c r="K28" s="56"/>
    </row>
    <row r="29" spans="2:11" x14ac:dyDescent="0.25">
      <c r="B29" s="14"/>
      <c r="C29" s="15"/>
      <c r="D29" s="118"/>
      <c r="E29" s="85"/>
      <c r="F29" s="126"/>
      <c r="G29" s="48">
        <v>744400</v>
      </c>
      <c r="H29" s="2" t="s">
        <v>58</v>
      </c>
      <c r="I29" s="107"/>
      <c r="J29" s="92"/>
      <c r="K29" s="55"/>
    </row>
    <row r="30" spans="2:11" x14ac:dyDescent="0.25">
      <c r="B30" s="16"/>
      <c r="C30" s="17"/>
      <c r="D30" s="118"/>
      <c r="E30" s="85"/>
      <c r="F30" s="127"/>
      <c r="G30" s="48"/>
      <c r="H30" s="2"/>
      <c r="I30" s="109"/>
      <c r="J30" s="93"/>
      <c r="K30" s="56"/>
    </row>
    <row r="31" spans="2:11" x14ac:dyDescent="0.25">
      <c r="B31" s="2"/>
      <c r="C31" s="11" t="s">
        <v>59</v>
      </c>
      <c r="D31" s="20"/>
      <c r="E31" s="80">
        <f>SUM(E21:E30)</f>
        <v>0</v>
      </c>
      <c r="F31" s="73">
        <f>SUM(F21:F30)</f>
        <v>0</v>
      </c>
      <c r="G31" s="48"/>
      <c r="H31" s="2"/>
      <c r="I31" s="3"/>
      <c r="J31" s="2"/>
      <c r="K31" s="56"/>
    </row>
    <row r="32" spans="2:11" ht="7.15" customHeight="1" x14ac:dyDescent="0.25">
      <c r="B32" s="2"/>
      <c r="C32" s="2"/>
      <c r="D32" s="3"/>
      <c r="E32" s="55"/>
      <c r="F32" s="72"/>
      <c r="G32" s="48"/>
      <c r="H32" s="2"/>
      <c r="I32" s="3"/>
      <c r="J32" s="2"/>
      <c r="K32" s="55"/>
    </row>
    <row r="33" spans="2:13" x14ac:dyDescent="0.25">
      <c r="B33" s="9">
        <v>63</v>
      </c>
      <c r="C33" s="7" t="s">
        <v>60</v>
      </c>
      <c r="D33" s="3"/>
      <c r="E33" s="55"/>
      <c r="F33" s="72"/>
      <c r="G33" s="48">
        <v>744500</v>
      </c>
      <c r="H33" s="2" t="s">
        <v>61</v>
      </c>
      <c r="I33" s="3"/>
      <c r="J33" s="2"/>
      <c r="K33" s="55"/>
    </row>
    <row r="34" spans="2:13" ht="38.25" x14ac:dyDescent="0.25">
      <c r="B34" s="4">
        <v>633300</v>
      </c>
      <c r="C34" s="2" t="s">
        <v>62</v>
      </c>
      <c r="D34" s="46" t="s">
        <v>63</v>
      </c>
      <c r="E34" s="81" t="b">
        <f>'[1]COURS DU SOIR'!$E$34=E39*(0.55%+(1.12%*1.2))</f>
        <v>1</v>
      </c>
      <c r="F34" s="72"/>
      <c r="G34" s="48">
        <v>744600</v>
      </c>
      <c r="H34" s="2" t="s">
        <v>64</v>
      </c>
      <c r="I34" s="3"/>
      <c r="J34" s="2"/>
      <c r="K34" s="55"/>
    </row>
    <row r="35" spans="2:13" x14ac:dyDescent="0.25">
      <c r="B35" s="2">
        <v>638000</v>
      </c>
      <c r="C35" s="2" t="s">
        <v>65</v>
      </c>
      <c r="D35" s="3"/>
      <c r="E35" s="55"/>
      <c r="F35" s="72"/>
      <c r="G35" s="48">
        <v>744800</v>
      </c>
      <c r="H35" s="2" t="s">
        <v>66</v>
      </c>
      <c r="I35" s="3"/>
      <c r="J35" s="2"/>
      <c r="K35" s="55"/>
    </row>
    <row r="36" spans="2:13" x14ac:dyDescent="0.25">
      <c r="B36" s="2"/>
      <c r="C36" s="11" t="s">
        <v>67</v>
      </c>
      <c r="D36" s="20"/>
      <c r="E36" s="80">
        <f>SUM(E34:E35)</f>
        <v>0</v>
      </c>
      <c r="F36" s="73">
        <f>SUM(F34:F35)</f>
        <v>0</v>
      </c>
      <c r="G36" s="49"/>
      <c r="H36" s="2"/>
      <c r="I36" s="3"/>
      <c r="J36" s="2"/>
      <c r="K36" s="55"/>
    </row>
    <row r="37" spans="2:13" ht="7.15" customHeight="1" x14ac:dyDescent="0.25">
      <c r="B37" s="2"/>
      <c r="C37" s="2"/>
      <c r="D37" s="3"/>
      <c r="E37" s="55"/>
      <c r="F37" s="72"/>
      <c r="G37" s="48"/>
      <c r="H37" s="2"/>
      <c r="I37" s="3"/>
      <c r="J37" s="2"/>
      <c r="K37" s="55"/>
    </row>
    <row r="38" spans="2:13" x14ac:dyDescent="0.25">
      <c r="B38" s="13">
        <v>64</v>
      </c>
      <c r="C38" s="7" t="s">
        <v>68</v>
      </c>
      <c r="D38" s="36"/>
      <c r="E38" s="54"/>
      <c r="F38" s="71"/>
      <c r="G38" s="48">
        <v>746800</v>
      </c>
      <c r="H38" s="2" t="s">
        <v>69</v>
      </c>
      <c r="I38" s="107" t="s">
        <v>70</v>
      </c>
      <c r="J38" s="92"/>
      <c r="K38" s="54"/>
    </row>
    <row r="39" spans="2:13" x14ac:dyDescent="0.25">
      <c r="B39" s="4">
        <v>641100</v>
      </c>
      <c r="C39" s="2" t="s">
        <v>71</v>
      </c>
      <c r="D39" s="3" t="s">
        <v>72</v>
      </c>
      <c r="E39" s="55"/>
      <c r="F39" s="72"/>
      <c r="G39" s="49"/>
      <c r="H39" s="2"/>
      <c r="I39" s="109"/>
      <c r="J39" s="93"/>
      <c r="K39" s="55"/>
    </row>
    <row r="40" spans="2:13" x14ac:dyDescent="0.25">
      <c r="B40" s="4">
        <v>645000</v>
      </c>
      <c r="C40" s="2" t="s">
        <v>73</v>
      </c>
      <c r="D40" s="3" t="s">
        <v>74</v>
      </c>
      <c r="E40" s="55">
        <f>E39*29%</f>
        <v>0</v>
      </c>
      <c r="F40" s="72"/>
      <c r="G40" s="49"/>
      <c r="H40" s="2"/>
      <c r="I40" s="3"/>
      <c r="J40" s="2"/>
      <c r="K40" s="55"/>
    </row>
    <row r="41" spans="2:13" ht="25.5" x14ac:dyDescent="0.25">
      <c r="B41" s="4">
        <v>648000</v>
      </c>
      <c r="C41" s="2" t="s">
        <v>75</v>
      </c>
      <c r="D41" s="46" t="s">
        <v>76</v>
      </c>
      <c r="E41" s="81"/>
      <c r="F41" s="72"/>
      <c r="G41" s="49"/>
      <c r="H41" s="2"/>
      <c r="I41" s="3"/>
      <c r="J41" s="2"/>
      <c r="K41" s="55"/>
    </row>
    <row r="42" spans="2:13" x14ac:dyDescent="0.25">
      <c r="B42" s="4"/>
      <c r="C42" s="11" t="s">
        <v>77</v>
      </c>
      <c r="D42" s="20"/>
      <c r="E42" s="80">
        <f>SUM(E39:E41)</f>
        <v>0</v>
      </c>
      <c r="F42" s="73">
        <f>SUM(F39:F41)</f>
        <v>0</v>
      </c>
      <c r="G42" s="49"/>
      <c r="H42" s="12" t="s">
        <v>78</v>
      </c>
      <c r="I42" s="22"/>
      <c r="J42" s="91">
        <f>SUM(J21:J41)</f>
        <v>0</v>
      </c>
      <c r="K42" s="91">
        <f>SUM(K21:K41)</f>
        <v>0</v>
      </c>
      <c r="M42" s="103"/>
    </row>
    <row r="43" spans="2:13" ht="6.6" customHeight="1" x14ac:dyDescent="0.25">
      <c r="B43" s="2"/>
      <c r="C43" s="2"/>
      <c r="D43" s="3"/>
      <c r="E43" s="55"/>
      <c r="F43" s="72"/>
      <c r="G43" s="49"/>
      <c r="H43" s="2"/>
      <c r="I43" s="3"/>
      <c r="J43" s="2"/>
      <c r="K43" s="55"/>
    </row>
    <row r="44" spans="2:13" x14ac:dyDescent="0.25">
      <c r="B44" s="13">
        <v>65</v>
      </c>
      <c r="C44" s="7" t="s">
        <v>79</v>
      </c>
      <c r="D44" s="36"/>
      <c r="E44" s="54"/>
      <c r="F44" s="71"/>
      <c r="G44" s="50">
        <v>75</v>
      </c>
      <c r="H44" s="21" t="s">
        <v>80</v>
      </c>
      <c r="I44" s="36"/>
      <c r="K44" s="54"/>
      <c r="L44" s="52"/>
      <c r="M44" s="102"/>
    </row>
    <row r="45" spans="2:13" x14ac:dyDescent="0.25">
      <c r="B45" s="4">
        <v>651100</v>
      </c>
      <c r="C45" s="47" t="s">
        <v>81</v>
      </c>
      <c r="D45" s="3" t="s">
        <v>82</v>
      </c>
      <c r="E45" s="55">
        <f>J45</f>
        <v>0</v>
      </c>
      <c r="F45" s="72"/>
      <c r="G45" s="48">
        <v>751100</v>
      </c>
      <c r="H45" s="47" t="s">
        <v>83</v>
      </c>
      <c r="I45" s="3"/>
      <c r="J45" s="2"/>
      <c r="K45" s="55"/>
    </row>
    <row r="46" spans="2:13" x14ac:dyDescent="0.25">
      <c r="B46" s="4">
        <v>651110</v>
      </c>
      <c r="C46" s="2" t="s">
        <v>84</v>
      </c>
      <c r="D46" s="3"/>
      <c r="E46" s="55"/>
      <c r="F46" s="72"/>
      <c r="G46" s="48">
        <v>756200</v>
      </c>
      <c r="H46" s="10" t="s">
        <v>85</v>
      </c>
      <c r="I46" s="3"/>
      <c r="J46" s="10"/>
      <c r="K46" s="55"/>
    </row>
    <row r="47" spans="2:13" x14ac:dyDescent="0.25">
      <c r="B47" s="4">
        <v>658100</v>
      </c>
      <c r="C47" s="2" t="s">
        <v>86</v>
      </c>
      <c r="D47" s="3" t="s">
        <v>87</v>
      </c>
      <c r="E47" s="55"/>
      <c r="F47" s="72"/>
      <c r="G47" s="48">
        <v>758000</v>
      </c>
      <c r="H47" s="2" t="s">
        <v>88</v>
      </c>
      <c r="I47" s="3"/>
      <c r="J47" s="2"/>
      <c r="K47" s="55"/>
    </row>
    <row r="48" spans="2:13" x14ac:dyDescent="0.25">
      <c r="B48" s="4">
        <v>658800</v>
      </c>
      <c r="C48" s="2" t="s">
        <v>89</v>
      </c>
      <c r="D48" s="3" t="s">
        <v>90</v>
      </c>
      <c r="E48" s="55"/>
      <c r="F48" s="72"/>
      <c r="G48" s="49"/>
      <c r="H48" s="2"/>
      <c r="I48" s="3"/>
      <c r="J48" s="2"/>
      <c r="K48" s="55"/>
    </row>
    <row r="49" spans="2:12" x14ac:dyDescent="0.25">
      <c r="B49" s="4"/>
      <c r="C49" s="11" t="s">
        <v>91</v>
      </c>
      <c r="D49" s="20"/>
      <c r="E49" s="80">
        <f>SUM(E45:E48)</f>
        <v>0</v>
      </c>
      <c r="F49" s="73">
        <f>SUM(F45:F48)</f>
        <v>0</v>
      </c>
      <c r="G49" s="49"/>
      <c r="H49" s="12" t="s">
        <v>92</v>
      </c>
      <c r="I49" s="22"/>
      <c r="J49" s="91">
        <f>SUM(J45:J48)</f>
        <v>0</v>
      </c>
      <c r="K49" s="91">
        <f>SUM(K45:K48)</f>
        <v>0</v>
      </c>
    </row>
    <row r="50" spans="2:12" ht="7.9" customHeight="1" x14ac:dyDescent="0.25">
      <c r="B50" s="4"/>
      <c r="C50" s="18"/>
      <c r="D50" s="3"/>
      <c r="E50" s="55"/>
      <c r="F50" s="72"/>
      <c r="G50" s="49"/>
      <c r="H50" s="2"/>
      <c r="I50" s="3"/>
      <c r="J50" s="2"/>
      <c r="K50" s="55"/>
    </row>
    <row r="51" spans="2:12" x14ac:dyDescent="0.25">
      <c r="B51" s="9">
        <v>66</v>
      </c>
      <c r="C51" s="19" t="s">
        <v>93</v>
      </c>
      <c r="D51" s="20" t="s">
        <v>94</v>
      </c>
      <c r="E51" s="80"/>
      <c r="F51" s="73"/>
      <c r="G51" s="50">
        <v>76</v>
      </c>
      <c r="H51" s="21" t="s">
        <v>95</v>
      </c>
      <c r="I51" s="22" t="s">
        <v>96</v>
      </c>
      <c r="J51" s="21"/>
      <c r="K51" s="91"/>
    </row>
    <row r="52" spans="2:12" ht="7.9" customHeight="1" x14ac:dyDescent="0.25">
      <c r="B52" s="4"/>
      <c r="C52" s="18"/>
      <c r="D52" s="3"/>
      <c r="E52" s="55"/>
      <c r="F52" s="72"/>
      <c r="G52" s="49"/>
      <c r="H52" s="2"/>
      <c r="I52" s="3"/>
      <c r="J52" s="2"/>
      <c r="K52" s="55"/>
    </row>
    <row r="53" spans="2:12" x14ac:dyDescent="0.25">
      <c r="B53" s="9">
        <v>67</v>
      </c>
      <c r="C53" s="19" t="s">
        <v>97</v>
      </c>
      <c r="D53" s="20" t="s">
        <v>98</v>
      </c>
      <c r="E53" s="80"/>
      <c r="F53" s="73"/>
      <c r="G53" s="50">
        <v>77</v>
      </c>
      <c r="H53" s="21" t="s">
        <v>99</v>
      </c>
      <c r="I53" s="22" t="s">
        <v>100</v>
      </c>
      <c r="J53" s="21"/>
      <c r="K53" s="91"/>
    </row>
    <row r="54" spans="2:12" ht="7.15" customHeight="1" x14ac:dyDescent="0.25">
      <c r="B54" s="4"/>
      <c r="C54" s="23"/>
      <c r="D54" s="3"/>
      <c r="E54" s="55"/>
      <c r="F54" s="72"/>
      <c r="G54" s="49"/>
      <c r="H54" s="2"/>
      <c r="I54" s="3"/>
      <c r="J54" s="2"/>
      <c r="K54" s="55"/>
    </row>
    <row r="55" spans="2:12" ht="51" x14ac:dyDescent="0.25">
      <c r="B55" s="9">
        <v>68</v>
      </c>
      <c r="C55" s="24" t="s">
        <v>101</v>
      </c>
      <c r="D55" s="45" t="s">
        <v>102</v>
      </c>
      <c r="E55" s="86"/>
      <c r="F55" s="73"/>
      <c r="G55" s="50">
        <v>78</v>
      </c>
      <c r="H55" s="59" t="s">
        <v>103</v>
      </c>
      <c r="I55" s="60" t="s">
        <v>104</v>
      </c>
      <c r="J55" s="59"/>
      <c r="K55" s="91"/>
    </row>
    <row r="56" spans="2:12" ht="26.45" customHeight="1" x14ac:dyDescent="0.25">
      <c r="B56" s="61"/>
      <c r="C56" s="119" t="s">
        <v>105</v>
      </c>
      <c r="D56" s="120"/>
      <c r="E56" s="94"/>
      <c r="F56" s="72"/>
      <c r="G56" s="63"/>
      <c r="H56" s="123" t="s">
        <v>106</v>
      </c>
      <c r="I56" s="124"/>
      <c r="J56" s="17"/>
      <c r="K56" s="55"/>
    </row>
    <row r="57" spans="2:12" x14ac:dyDescent="0.25">
      <c r="B57" s="61"/>
      <c r="C57" s="62" t="s">
        <v>107</v>
      </c>
      <c r="D57" s="46"/>
      <c r="E57" s="81"/>
      <c r="F57" s="72"/>
      <c r="G57" s="63"/>
      <c r="H57" s="2" t="s">
        <v>128</v>
      </c>
      <c r="I57" s="46"/>
      <c r="J57" s="17"/>
      <c r="K57" s="55"/>
    </row>
    <row r="58" spans="2:12" x14ac:dyDescent="0.25">
      <c r="B58" s="61"/>
      <c r="C58" s="62" t="s">
        <v>108</v>
      </c>
      <c r="D58" s="46"/>
      <c r="E58" s="81"/>
      <c r="F58" s="72"/>
      <c r="G58" s="63"/>
      <c r="H58" s="64"/>
      <c r="I58" s="46"/>
      <c r="J58" s="17"/>
      <c r="K58" s="55"/>
    </row>
    <row r="59" spans="2:12" ht="13.5" thickBot="1" x14ac:dyDescent="0.3">
      <c r="B59" s="61"/>
      <c r="C59" s="62" t="s">
        <v>109</v>
      </c>
      <c r="D59" s="46"/>
      <c r="E59" s="81"/>
      <c r="F59" s="72"/>
      <c r="G59" s="63"/>
      <c r="H59" s="64"/>
      <c r="I59" s="46"/>
      <c r="J59" s="17"/>
      <c r="K59" s="55"/>
    </row>
    <row r="60" spans="2:12" ht="15.75" x14ac:dyDescent="0.25">
      <c r="B60" s="111" t="s">
        <v>110</v>
      </c>
      <c r="C60" s="112"/>
      <c r="D60" s="37"/>
      <c r="E60" s="87">
        <f>E10+E18+E31+E36+E42+E49+E51+E53+E55+SUM(E57:E59)</f>
        <v>0</v>
      </c>
      <c r="F60" s="75">
        <f>F10+F18+F31+F36+F42+F49+F51+F53+F55+SUM(F57:F59)</f>
        <v>0</v>
      </c>
      <c r="G60" s="113" t="s">
        <v>111</v>
      </c>
      <c r="H60" s="112"/>
      <c r="I60" s="37"/>
      <c r="J60" s="98">
        <f>J18+J42+J49+J51+J53+J55+SUM(J57:J59)</f>
        <v>0</v>
      </c>
      <c r="K60" s="98">
        <f>K18+K42+K49+K51+K53+K55+SUM(K57:K59)</f>
        <v>0</v>
      </c>
      <c r="L60" s="52">
        <f>E60-J60</f>
        <v>0</v>
      </c>
    </row>
    <row r="61" spans="2:12" x14ac:dyDescent="0.25">
      <c r="B61" s="26" t="s">
        <v>112</v>
      </c>
      <c r="C61" s="26"/>
      <c r="D61" s="38"/>
      <c r="E61" s="88"/>
      <c r="F61" s="76"/>
      <c r="G61" s="51" t="s">
        <v>113</v>
      </c>
      <c r="H61" s="1"/>
      <c r="I61" s="43"/>
      <c r="J61" s="1"/>
      <c r="K61" s="57"/>
    </row>
    <row r="62" spans="2:12" x14ac:dyDescent="0.25">
      <c r="B62" s="4">
        <v>860</v>
      </c>
      <c r="C62" s="27" t="s">
        <v>114</v>
      </c>
      <c r="D62" s="28"/>
      <c r="E62" s="89"/>
      <c r="F62" s="74"/>
      <c r="G62" s="48">
        <v>870</v>
      </c>
      <c r="H62" s="27" t="s">
        <v>115</v>
      </c>
      <c r="I62" s="28" t="s">
        <v>116</v>
      </c>
      <c r="J62" s="96">
        <f>E65</f>
        <v>0</v>
      </c>
      <c r="K62" s="96">
        <f>F65</f>
        <v>0</v>
      </c>
    </row>
    <row r="63" spans="2:12" x14ac:dyDescent="0.25">
      <c r="B63" s="4">
        <v>861</v>
      </c>
      <c r="C63" s="27" t="s">
        <v>117</v>
      </c>
      <c r="D63" s="28" t="s">
        <v>118</v>
      </c>
      <c r="E63" s="89"/>
      <c r="F63" s="74"/>
      <c r="G63" s="48">
        <v>871</v>
      </c>
      <c r="H63" s="27" t="s">
        <v>119</v>
      </c>
      <c r="I63" s="28" t="s">
        <v>118</v>
      </c>
      <c r="J63" s="96">
        <v>0</v>
      </c>
      <c r="K63" s="96">
        <f>F63</f>
        <v>0</v>
      </c>
    </row>
    <row r="64" spans="2:12" x14ac:dyDescent="0.25">
      <c r="B64" s="4">
        <v>862</v>
      </c>
      <c r="C64" s="27" t="s">
        <v>120</v>
      </c>
      <c r="D64" s="28"/>
      <c r="E64" s="89"/>
      <c r="F64" s="74"/>
      <c r="G64" s="95">
        <v>872</v>
      </c>
      <c r="H64" s="29" t="s">
        <v>121</v>
      </c>
      <c r="I64" s="30"/>
      <c r="J64" s="97">
        <f>E64</f>
        <v>0</v>
      </c>
      <c r="K64" s="97">
        <f>F64</f>
        <v>0</v>
      </c>
    </row>
    <row r="65" spans="2:11" x14ac:dyDescent="0.25">
      <c r="B65" s="14">
        <v>864</v>
      </c>
      <c r="C65" s="29" t="s">
        <v>122</v>
      </c>
      <c r="D65" s="28" t="s">
        <v>116</v>
      </c>
      <c r="E65" s="89"/>
      <c r="F65" s="77"/>
      <c r="G65" s="95">
        <v>875</v>
      </c>
      <c r="H65" s="29" t="s">
        <v>123</v>
      </c>
      <c r="I65" s="30"/>
      <c r="J65" s="97">
        <f>E62</f>
        <v>0</v>
      </c>
      <c r="K65" s="97">
        <f>F62</f>
        <v>0</v>
      </c>
    </row>
    <row r="66" spans="2:11" ht="15.75" x14ac:dyDescent="0.25">
      <c r="B66" s="104" t="s">
        <v>124</v>
      </c>
      <c r="C66" s="105"/>
      <c r="D66" s="39"/>
      <c r="E66" s="90">
        <f>SUM(E60:E65)</f>
        <v>0</v>
      </c>
      <c r="F66" s="78">
        <f>SUM(F60:F65)</f>
        <v>0</v>
      </c>
      <c r="G66" s="106" t="s">
        <v>124</v>
      </c>
      <c r="H66" s="105"/>
      <c r="I66" s="39"/>
      <c r="J66" s="90">
        <f>SUM(J60:J65)</f>
        <v>0</v>
      </c>
      <c r="K66" s="90">
        <f>SUM(K60:K65)</f>
        <v>0</v>
      </c>
    </row>
    <row r="67" spans="2:11" ht="9" customHeight="1" x14ac:dyDescent="0.25">
      <c r="B67" s="31"/>
      <c r="C67" s="31"/>
      <c r="D67" s="40"/>
      <c r="E67" s="68"/>
      <c r="G67" s="31"/>
      <c r="H67" s="31"/>
      <c r="I67" s="40"/>
      <c r="J67" s="31"/>
    </row>
    <row r="68" spans="2:11" x14ac:dyDescent="0.25">
      <c r="B68" s="31"/>
      <c r="C68" s="100" t="s">
        <v>125</v>
      </c>
      <c r="D68" s="40"/>
      <c r="E68" s="68"/>
      <c r="G68" s="31"/>
      <c r="H68" s="31"/>
      <c r="I68" s="40"/>
      <c r="J68" s="31"/>
    </row>
    <row r="69" spans="2:11" x14ac:dyDescent="0.25">
      <c r="B69" s="32"/>
      <c r="C69" s="6" t="s">
        <v>126</v>
      </c>
      <c r="D69" s="41"/>
      <c r="E69" s="69"/>
      <c r="G69" s="31"/>
      <c r="H69" s="31"/>
      <c r="I69" s="40"/>
      <c r="J69" s="31"/>
    </row>
    <row r="70" spans="2:11" x14ac:dyDescent="0.25">
      <c r="C70" s="6" t="s">
        <v>127</v>
      </c>
    </row>
    <row r="73" spans="2:11" x14ac:dyDescent="0.25">
      <c r="E73" s="42"/>
    </row>
    <row r="74" spans="2:11" x14ac:dyDescent="0.25">
      <c r="E74" s="42"/>
    </row>
    <row r="76" spans="2:11" x14ac:dyDescent="0.25">
      <c r="E76" s="42"/>
    </row>
    <row r="77" spans="2:11" x14ac:dyDescent="0.25">
      <c r="E77" s="42"/>
    </row>
    <row r="78" spans="2:11" x14ac:dyDescent="0.25">
      <c r="E78" s="42"/>
    </row>
    <row r="79" spans="2:11" x14ac:dyDescent="0.25">
      <c r="E79" s="42"/>
    </row>
  </sheetData>
  <mergeCells count="16">
    <mergeCell ref="B66:C66"/>
    <mergeCell ref="G66:H66"/>
    <mergeCell ref="D6:D9"/>
    <mergeCell ref="B2:K2"/>
    <mergeCell ref="B60:C60"/>
    <mergeCell ref="G60:H60"/>
    <mergeCell ref="F6:F8"/>
    <mergeCell ref="D24:D30"/>
    <mergeCell ref="I29:I30"/>
    <mergeCell ref="I26:I27"/>
    <mergeCell ref="I38:I39"/>
    <mergeCell ref="C56:D56"/>
    <mergeCell ref="I12:I13"/>
    <mergeCell ref="E6:E8"/>
    <mergeCell ref="H56:I56"/>
    <mergeCell ref="F24:F30"/>
  </mergeCells>
  <printOptions horizontalCentered="1"/>
  <pageMargins left="0" right="0" top="0.19685039370078741" bottom="0" header="0" footer="0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8C785-3B22-4C42-AB34-759DE213858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EXEMPLE</vt:lpstr>
      <vt:lpstr>Feuil1</vt:lpstr>
      <vt:lpstr>EXEMPLE!Zone_d_impression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</dc:creator>
  <cp:keywords/>
  <dc:description/>
  <cp:lastModifiedBy>Marie Pellerin</cp:lastModifiedBy>
  <cp:revision/>
  <cp:lastPrinted>2023-11-10T08:27:06Z</cp:lastPrinted>
  <dcterms:created xsi:type="dcterms:W3CDTF">2020-06-18T18:19:23Z</dcterms:created>
  <dcterms:modified xsi:type="dcterms:W3CDTF">2025-01-13T14:35:25Z</dcterms:modified>
  <cp:category/>
  <cp:contentStatus/>
</cp:coreProperties>
</file>